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прил 9" sheetId="3" r:id="rId1"/>
  </sheets>
  <definedNames>
    <definedName name="_xlnm.Print_Area" localSheetId="0">'прил 9'!$A$1:$H$41</definedName>
  </definedNames>
  <calcPr calcId="144525"/>
</workbook>
</file>

<file path=xl/calcChain.xml><?xml version="1.0" encoding="utf-8"?>
<calcChain xmlns="http://schemas.openxmlformats.org/spreadsheetml/2006/main">
  <c r="G40" i="3" l="1"/>
  <c r="F40" i="3"/>
  <c r="G13" i="3" l="1"/>
  <c r="G23" i="3"/>
  <c r="H17" i="3" l="1"/>
  <c r="F36" i="3"/>
  <c r="F13" i="3"/>
  <c r="F35" i="3"/>
  <c r="F33" i="3" l="1"/>
  <c r="F30" i="3"/>
  <c r="F24" i="3" l="1"/>
  <c r="F23" i="3"/>
  <c r="G41" i="3" l="1"/>
  <c r="H18" i="3"/>
  <c r="H12" i="3" l="1"/>
  <c r="G12" i="3"/>
  <c r="F38" i="3"/>
  <c r="F18" i="3"/>
  <c r="G18" i="3"/>
  <c r="H33" i="3" l="1"/>
  <c r="G33" i="3"/>
  <c r="H15" i="3" l="1"/>
  <c r="H14" i="3" s="1"/>
  <c r="G14" i="3"/>
  <c r="F14" i="3"/>
  <c r="F12" i="3"/>
  <c r="H41" i="3" l="1"/>
  <c r="H11" i="3"/>
  <c r="G37" i="3"/>
  <c r="F37" i="3"/>
  <c r="H38" i="3"/>
  <c r="H37" i="3" l="1"/>
  <c r="F39" i="3" l="1"/>
  <c r="F11" i="3" l="1"/>
  <c r="F41" i="3"/>
  <c r="G39" i="3"/>
  <c r="G11" i="3" s="1"/>
  <c r="H39" i="3"/>
</calcChain>
</file>

<file path=xl/sharedStrings.xml><?xml version="1.0" encoding="utf-8"?>
<sst xmlns="http://schemas.openxmlformats.org/spreadsheetml/2006/main" count="49" uniqueCount="39">
  <si>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</si>
  <si>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</si>
  <si>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</si>
  <si>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</si>
  <si>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</si>
  <si>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</si>
  <si>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</si>
  <si>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</si>
  <si>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Реконструкция улично-дорожной сети города Евпатории, Республики Крым</t>
  </si>
  <si>
    <t xml:space="preserve"> Реконструкция улично-дорожной сети города Евпатории, Республика Крым 2 этап (система ливневой канализации)</t>
  </si>
  <si>
    <t>Реконструкция городских сетей водоснабжения, Республика Крым, г.Евпатория</t>
  </si>
  <si>
    <t xml:space="preserve">Реконструкция изношенных сетей канализации при учёте необходимости реконструкции глубоководного выпуска КОС, Республика Крым, г.Евпатория </t>
  </si>
  <si>
    <t>Реконструкция набережной им. Терешковой с прилегающим сквером им. Караева с берегоукрепительными работами, Республика Крым, г.Евпатория</t>
  </si>
  <si>
    <t>Реконструкция городских сетей водоснабжения,2 этап, Республика Крым, г.Евпатория</t>
  </si>
  <si>
    <t>Приложение 9</t>
  </si>
  <si>
    <t>Реконструкция трамвайного пути и контактной сети, Республики Крым, г.Евпатория</t>
  </si>
  <si>
    <t>Реконструкция грязелечебницы "Мойнаки" в г.Евпатория, Республика Крым, г.Евпатория</t>
  </si>
  <si>
    <t>Сумма на 2019 год</t>
  </si>
  <si>
    <t>Сумма на 2020 год</t>
  </si>
  <si>
    <t>Строительство напорного коллектора в доль озера Мойнаки, Проект "Золотое кольцо здоровья", Республика Крым, г.Евпатория</t>
  </si>
  <si>
    <t>Строительство водовода, Республика Крым, г.Евпатория</t>
  </si>
  <si>
    <t>Строительство 2-х пассажирских пирсов:1. В районе пансионата Солнечный,2, В районе поселка Заозерное, Республика Крым, г.Евпатория</t>
  </si>
  <si>
    <t>916 0701 01 0 00 L1883 414</t>
  </si>
  <si>
    <t>Реконструкция Евпаторийского дошкольного образовательного учреждения (ясли-сад) № 26 "Россинка" по адресу ул. Некрасова, 77 А,г.Евпатория , Республика Крым</t>
  </si>
  <si>
    <t>ИТОГО:</t>
  </si>
  <si>
    <t>Реконструкция объектов муниципального бюджетного учреждения "Дворец спорта" города Евпатории Республики Крым</t>
  </si>
  <si>
    <t>Берегоукрепление и восстановление пляжной зоны в г. Евпатории (2-я очередь, включая волонозащитные и пляжеудерживающие сооружения), Республики Крым</t>
  </si>
  <si>
    <t>916 0412 01 0 00 L1887 414</t>
  </si>
  <si>
    <t>Бюджетные инвестиции на приобретение объектов недвижимого имущества в государственную (муниципальную) собственность</t>
  </si>
  <si>
    <t>Сумма на 2021 год</t>
  </si>
  <si>
    <t>916 07 01 11 0 00 S4990 414</t>
  </si>
  <si>
    <t>Реконструкция Евпаторийского дошкольного образовательного учреждения (ясли-сад) № 26 "Росинка" по адресу ул. Некрасова,77А, г.Евпатория, Республика Крым</t>
  </si>
  <si>
    <t>916 0409 01 0 00 L1886 414</t>
  </si>
  <si>
    <t>916 1102 04 0 P5  54950 414</t>
  </si>
  <si>
    <t>Реконструкция  дошкольного образовательного учреждения "Золотая рыбка" в г. Евпатория по адресу ул. Транспортная, 2,г.Евпатория , Республика Крым</t>
  </si>
  <si>
    <t>к решению Евпаторийского  городского совета Республики Крым "О внесении изменений в решение Евпаторийского городского совета Республики Крым от 18.12.2018 № 1-83/1 "О бюджете муниципального образования  городской округ  Евпатория  Республики Крым  на 2019 год и на плановый период  2020 и 2021 годов" с изменениями и дополнениями"</t>
  </si>
  <si>
    <t xml:space="preserve">Бюджетные ассигнования на осуществление бюджетных инвестиций и предоставление муниципальным бюджетным учреждениям , муниципальным унитарным предприятиям  субсидий на осуществление капитальных вложений в объекты муниципальной собственности муниципального образования городской округ Евпатория Республики Крым, софинансирование капитальных вложений в которые осуществляется  за счет межбюджетных субсидий  из бюджета Республики Крым на 2019 год и  на плановый период 2020 и 2021 годов. </t>
  </si>
  <si>
    <t>916 0412 01 0 0Б S4990 414</t>
  </si>
  <si>
    <t>от 27.12.2019 № 2-8/3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</si>
</sst>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6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justify" wrapText="1"/>
    </xf>
    <xf numFmtId="0" fontId="4" fillId="0" borderId="0" xfId="0" applyNumberFormat="1" applyFont="1" applyFill="1" applyBorder="1" applyAlignment="1" applyProtection="1">
      <alignment vertical="top"/>
    </xf>
    <xf numFmtId="4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10" fillId="0" borderId="3" xfId="0" applyNumberFormat="1" applyFont="1" applyFill="1" applyBorder="1" applyAlignment="1" applyProtection="1">
      <alignment horizontal="justify" vertical="center" wrapText="1"/>
    </xf>
    <xf numFmtId="0" fontId="10" fillId="0" borderId="4" xfId="0" applyNumberFormat="1" applyFont="1" applyFill="1" applyBorder="1" applyAlignment="1" applyProtection="1">
      <alignment horizontal="justify" vertical="center" wrapText="1"/>
    </xf>
    <xf numFmtId="0" fontId="10" fillId="0" borderId="2" xfId="0" applyNumberFormat="1" applyFont="1" applyFill="1" applyBorder="1" applyAlignment="1" applyProtection="1">
      <alignment horizontal="justify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justify" vertical="center" wrapText="1"/>
    </xf>
    <xf numFmtId="0" fontId="8" fillId="0" borderId="4" xfId="0" applyNumberFormat="1" applyFont="1" applyFill="1" applyBorder="1" applyAlignment="1" applyProtection="1">
      <alignment horizontal="justify" vertical="center" wrapText="1"/>
    </xf>
    <xf numFmtId="0" fontId="8" fillId="0" borderId="2" xfId="0" applyNumberFormat="1" applyFont="1" applyFill="1" applyBorder="1" applyAlignment="1" applyProtection="1">
      <alignment horizontal="justify" vertical="center" wrapText="1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justify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8" fillId="0" borderId="3" xfId="0" applyNumberFormat="1" applyFont="1" applyFill="1" applyBorder="1" applyAlignment="1" applyProtection="1">
      <alignment horizontal="center" vertical="top"/>
    </xf>
    <xf numFmtId="0" fontId="8" fillId="0" borderId="4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56"/>
  <sheetViews>
    <sheetView tabSelected="1" view="pageBreakPreview" zoomScale="75" zoomScaleNormal="75" zoomScaleSheetLayoutView="75" workbookViewId="0">
      <selection activeCell="F4" sqref="F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7.28515625" customWidth="1"/>
    <col min="5" max="5" width="53.85546875" customWidth="1"/>
    <col min="6" max="6" width="28" customWidth="1"/>
    <col min="7" max="7" width="28.7109375" customWidth="1"/>
    <col min="8" max="8" width="27.140625" customWidth="1"/>
    <col min="9" max="9" width="19.85546875" hidden="1" customWidth="1"/>
    <col min="10" max="10" width="19.85546875" customWidth="1"/>
    <col min="11" max="11" width="15.5703125" customWidth="1"/>
    <col min="12" max="12" width="14.85546875" customWidth="1"/>
  </cols>
  <sheetData>
    <row r="2" spans="1:10" ht="19.5" customHeight="1" x14ac:dyDescent="0.2">
      <c r="E2" s="26"/>
      <c r="F2" s="59" t="s">
        <v>14</v>
      </c>
      <c r="G2" s="59"/>
      <c r="H2" s="59"/>
      <c r="I2" s="8"/>
      <c r="J2" s="8"/>
    </row>
    <row r="3" spans="1:10" ht="113.25" customHeight="1" x14ac:dyDescent="0.2">
      <c r="A3" s="3"/>
      <c r="B3" s="6"/>
      <c r="C3" s="6"/>
      <c r="D3" s="6"/>
      <c r="E3" s="25"/>
      <c r="F3" s="58" t="s">
        <v>35</v>
      </c>
      <c r="G3" s="58"/>
      <c r="H3" s="58"/>
      <c r="I3" s="31"/>
      <c r="J3" s="31"/>
    </row>
    <row r="4" spans="1:10" ht="18.75" customHeight="1" x14ac:dyDescent="0.2">
      <c r="A4" s="4"/>
      <c r="B4" s="4"/>
      <c r="C4" s="4"/>
      <c r="D4" s="4"/>
      <c r="E4" s="26"/>
      <c r="F4" s="26" t="s">
        <v>38</v>
      </c>
      <c r="H4" s="26"/>
      <c r="I4" s="10"/>
      <c r="J4" s="10"/>
    </row>
    <row r="5" spans="1:10" ht="18.75" customHeight="1" x14ac:dyDescent="0.2">
      <c r="A5" s="2"/>
      <c r="B5" s="2"/>
      <c r="C5" s="2"/>
      <c r="D5" s="2"/>
      <c r="E5" s="2"/>
      <c r="F5" s="10"/>
      <c r="G5" s="10"/>
      <c r="H5" s="2"/>
      <c r="I5" s="10"/>
      <c r="J5" s="10"/>
    </row>
    <row r="6" spans="1:10" ht="73.5" customHeight="1" x14ac:dyDescent="0.2">
      <c r="A6" s="64" t="s">
        <v>36</v>
      </c>
      <c r="B6" s="64"/>
      <c r="C6" s="64"/>
      <c r="D6" s="64"/>
      <c r="E6" s="64"/>
      <c r="F6" s="64"/>
      <c r="G6" s="64"/>
      <c r="H6" s="64"/>
      <c r="I6" s="9"/>
      <c r="J6" s="9"/>
    </row>
    <row r="7" spans="1:10" ht="18.75" customHeight="1" x14ac:dyDescent="0.2">
      <c r="A7" s="5"/>
      <c r="B7" s="5"/>
      <c r="C7" s="5"/>
      <c r="D7" s="5"/>
      <c r="E7" s="5"/>
      <c r="F7" s="10"/>
      <c r="G7" s="10"/>
      <c r="H7" s="5" t="s">
        <v>5</v>
      </c>
      <c r="I7" s="10"/>
      <c r="J7" s="10"/>
    </row>
    <row r="8" spans="1:10" ht="22.5" customHeight="1" x14ac:dyDescent="0.2">
      <c r="A8" s="60" t="s">
        <v>1</v>
      </c>
      <c r="B8" s="61"/>
      <c r="C8" s="61"/>
      <c r="D8" s="61"/>
      <c r="E8" s="62" t="s">
        <v>0</v>
      </c>
      <c r="F8" s="62" t="s">
        <v>17</v>
      </c>
      <c r="G8" s="62" t="s">
        <v>18</v>
      </c>
      <c r="H8" s="62" t="s">
        <v>29</v>
      </c>
      <c r="I8" s="11"/>
      <c r="J8" s="11"/>
    </row>
    <row r="9" spans="1:10" ht="94.5" customHeight="1" x14ac:dyDescent="0.2">
      <c r="A9" s="17" t="s">
        <v>2</v>
      </c>
      <c r="B9" s="35" t="s">
        <v>3</v>
      </c>
      <c r="C9" s="36"/>
      <c r="D9" s="36"/>
      <c r="E9" s="62"/>
      <c r="F9" s="62"/>
      <c r="G9" s="62"/>
      <c r="H9" s="62"/>
      <c r="I9" s="11"/>
      <c r="J9" s="11"/>
    </row>
    <row r="10" spans="1:10" ht="15.75" customHeight="1" x14ac:dyDescent="0.2">
      <c r="A10" s="17">
        <v>1</v>
      </c>
      <c r="B10" s="35">
        <v>2</v>
      </c>
      <c r="C10" s="36"/>
      <c r="D10" s="37"/>
      <c r="E10" s="17">
        <v>3</v>
      </c>
      <c r="F10" s="17"/>
      <c r="G10" s="17"/>
      <c r="H10" s="17">
        <v>4</v>
      </c>
      <c r="I10" s="11"/>
      <c r="J10" s="11"/>
    </row>
    <row r="11" spans="1:10" s="7" customFormat="1" ht="39.75" customHeight="1" x14ac:dyDescent="0.2">
      <c r="A11" s="63" t="s">
        <v>7</v>
      </c>
      <c r="B11" s="63"/>
      <c r="C11" s="63"/>
      <c r="D11" s="63"/>
      <c r="E11" s="63"/>
      <c r="F11" s="29">
        <f>F12+F14+F18+F30+F33+F37+F39</f>
        <v>616875000</v>
      </c>
      <c r="G11" s="29">
        <f t="shared" ref="G11:H11" si="0">G12+G14+G18+G33+G37+G39</f>
        <v>2621516295.5</v>
      </c>
      <c r="H11" s="29">
        <f t="shared" si="0"/>
        <v>2009709000</v>
      </c>
      <c r="I11" s="12"/>
      <c r="J11" s="12"/>
    </row>
    <row r="12" spans="1:10" ht="84" customHeight="1" x14ac:dyDescent="0.2">
      <c r="A12" s="18">
        <v>916</v>
      </c>
      <c r="B12" s="50" t="s">
        <v>30</v>
      </c>
      <c r="C12" s="51"/>
      <c r="D12" s="52"/>
      <c r="E12" s="19" t="s">
        <v>28</v>
      </c>
      <c r="F12" s="27">
        <f>F13</f>
        <v>95000</v>
      </c>
      <c r="G12" s="27">
        <f t="shared" ref="G12:H12" si="1">G13</f>
        <v>1341295.5</v>
      </c>
      <c r="H12" s="27">
        <f t="shared" si="1"/>
        <v>0</v>
      </c>
      <c r="I12" s="14"/>
      <c r="J12" s="14"/>
    </row>
    <row r="13" spans="1:10" ht="49.9" customHeight="1" x14ac:dyDescent="0.2">
      <c r="A13" s="35" t="s">
        <v>31</v>
      </c>
      <c r="B13" s="36"/>
      <c r="C13" s="36"/>
      <c r="D13" s="36"/>
      <c r="E13" s="37"/>
      <c r="F13" s="21">
        <f>100000-5000</f>
        <v>95000</v>
      </c>
      <c r="G13" s="21">
        <f>53899130-53899130+1341295.5</f>
        <v>1341295.5</v>
      </c>
      <c r="H13" s="21">
        <v>0</v>
      </c>
      <c r="I13" s="14"/>
      <c r="J13" s="14"/>
    </row>
    <row r="14" spans="1:10" ht="45.6" customHeight="1" x14ac:dyDescent="0.2">
      <c r="A14" s="54" t="s">
        <v>6</v>
      </c>
      <c r="B14" s="55"/>
      <c r="C14" s="55"/>
      <c r="D14" s="55"/>
      <c r="E14" s="56"/>
      <c r="F14" s="20">
        <f>F15</f>
        <v>60000000</v>
      </c>
      <c r="G14" s="20">
        <f>G15</f>
        <v>1240000000</v>
      </c>
      <c r="H14" s="20">
        <f>H15</f>
        <v>1000000000</v>
      </c>
      <c r="I14" s="13"/>
      <c r="J14" s="13"/>
    </row>
    <row r="15" spans="1:10" ht="31.9" customHeight="1" x14ac:dyDescent="0.2">
      <c r="A15" s="28">
        <v>916</v>
      </c>
      <c r="B15" s="57" t="s">
        <v>32</v>
      </c>
      <c r="C15" s="57"/>
      <c r="D15" s="57"/>
      <c r="E15" s="57"/>
      <c r="F15" s="22">
        <v>60000000</v>
      </c>
      <c r="G15" s="22">
        <v>1240000000</v>
      </c>
      <c r="H15" s="22">
        <f t="shared" ref="H15" si="2">H17</f>
        <v>1000000000</v>
      </c>
      <c r="I15" s="13"/>
      <c r="J15" s="13"/>
    </row>
    <row r="16" spans="1:10" ht="20.25" customHeight="1" x14ac:dyDescent="0.2">
      <c r="A16" s="35" t="s">
        <v>4</v>
      </c>
      <c r="B16" s="36"/>
      <c r="C16" s="36"/>
      <c r="D16" s="36"/>
      <c r="E16" s="36"/>
      <c r="F16" s="36"/>
      <c r="G16" s="36"/>
      <c r="H16" s="37"/>
      <c r="I16" s="15"/>
      <c r="J16" s="15"/>
    </row>
    <row r="17" spans="1:10" ht="30.75" customHeight="1" x14ac:dyDescent="0.2">
      <c r="A17" s="38" t="s">
        <v>8</v>
      </c>
      <c r="B17" s="39"/>
      <c r="C17" s="39"/>
      <c r="D17" s="39"/>
      <c r="E17" s="40"/>
      <c r="F17" s="21">
        <v>60000000</v>
      </c>
      <c r="G17" s="21">
        <v>1240000000</v>
      </c>
      <c r="H17" s="22">
        <f>1578300000-578300000</f>
        <v>1000000000</v>
      </c>
      <c r="I17" s="14"/>
      <c r="J17" s="14"/>
    </row>
    <row r="18" spans="1:10" ht="78.599999999999994" customHeight="1" x14ac:dyDescent="0.2">
      <c r="A18" s="23">
        <v>916</v>
      </c>
      <c r="B18" s="41" t="s">
        <v>27</v>
      </c>
      <c r="C18" s="42"/>
      <c r="D18" s="43"/>
      <c r="E18" s="19" t="s">
        <v>6</v>
      </c>
      <c r="F18" s="20">
        <f>SUM(F20:F29)</f>
        <v>0</v>
      </c>
      <c r="G18" s="20">
        <f>SUM(G20:G29)</f>
        <v>1319720000</v>
      </c>
      <c r="H18" s="20">
        <f>SUM(H20:H29)</f>
        <v>912280000</v>
      </c>
      <c r="I18" s="13"/>
      <c r="J18" s="13"/>
    </row>
    <row r="19" spans="1:10" ht="21" customHeight="1" x14ac:dyDescent="0.2">
      <c r="A19" s="35" t="s">
        <v>4</v>
      </c>
      <c r="B19" s="36"/>
      <c r="C19" s="36"/>
      <c r="D19" s="36"/>
      <c r="E19" s="36"/>
      <c r="F19" s="36"/>
      <c r="G19" s="36"/>
      <c r="H19" s="37"/>
      <c r="I19" s="16"/>
      <c r="J19" s="16"/>
    </row>
    <row r="20" spans="1:10" ht="33.6" customHeight="1" x14ac:dyDescent="0.2">
      <c r="A20" s="44" t="s">
        <v>10</v>
      </c>
      <c r="B20" s="45"/>
      <c r="C20" s="45"/>
      <c r="D20" s="45"/>
      <c r="E20" s="46"/>
      <c r="F20" s="24">
        <v>0</v>
      </c>
      <c r="G20" s="24">
        <v>473800000</v>
      </c>
      <c r="H20" s="22">
        <v>310170000</v>
      </c>
      <c r="I20" s="14"/>
      <c r="J20" s="14"/>
    </row>
    <row r="21" spans="1:10" ht="42" customHeight="1" x14ac:dyDescent="0.2">
      <c r="A21" s="47" t="s">
        <v>11</v>
      </c>
      <c r="B21" s="48"/>
      <c r="C21" s="48"/>
      <c r="D21" s="48"/>
      <c r="E21" s="49"/>
      <c r="F21" s="21">
        <v>0</v>
      </c>
      <c r="G21" s="21">
        <v>703010000</v>
      </c>
      <c r="H21" s="22">
        <v>602110000</v>
      </c>
      <c r="I21" s="14"/>
      <c r="J21" s="14"/>
    </row>
    <row r="22" spans="1:10" ht="40.15" customHeight="1" x14ac:dyDescent="0.2">
      <c r="A22" s="47" t="s">
        <v>12</v>
      </c>
      <c r="B22" s="48"/>
      <c r="C22" s="48"/>
      <c r="D22" s="48"/>
      <c r="E22" s="49"/>
      <c r="F22" s="21">
        <v>0</v>
      </c>
      <c r="G22" s="21">
        <v>78690000</v>
      </c>
      <c r="H22" s="22">
        <v>0</v>
      </c>
      <c r="I22" s="14"/>
      <c r="J22" s="14"/>
    </row>
    <row r="23" spans="1:10" ht="30.6" customHeight="1" x14ac:dyDescent="0.2">
      <c r="A23" s="47" t="s">
        <v>15</v>
      </c>
      <c r="B23" s="48"/>
      <c r="C23" s="48"/>
      <c r="D23" s="48"/>
      <c r="E23" s="49"/>
      <c r="F23" s="21">
        <f>150000000-150000000</f>
        <v>0</v>
      </c>
      <c r="G23" s="21">
        <f>129370000-129370000</f>
        <v>0</v>
      </c>
      <c r="H23" s="22">
        <v>0</v>
      </c>
      <c r="I23" s="14"/>
      <c r="J23" s="14"/>
    </row>
    <row r="24" spans="1:10" ht="28.9" customHeight="1" x14ac:dyDescent="0.2">
      <c r="A24" s="47" t="s">
        <v>16</v>
      </c>
      <c r="B24" s="48"/>
      <c r="C24" s="48"/>
      <c r="D24" s="48"/>
      <c r="E24" s="49"/>
      <c r="F24" s="21">
        <f>500000000-500000000</f>
        <v>0</v>
      </c>
      <c r="G24" s="21">
        <v>0</v>
      </c>
      <c r="H24" s="22">
        <v>0</v>
      </c>
      <c r="I24" s="14"/>
      <c r="J24" s="14"/>
    </row>
    <row r="25" spans="1:10" ht="38.450000000000003" customHeight="1" x14ac:dyDescent="0.2">
      <c r="A25" s="47" t="s">
        <v>13</v>
      </c>
      <c r="B25" s="48"/>
      <c r="C25" s="48"/>
      <c r="D25" s="48"/>
      <c r="E25" s="49"/>
      <c r="F25" s="21">
        <v>0</v>
      </c>
      <c r="G25" s="21">
        <v>0</v>
      </c>
      <c r="H25" s="22">
        <v>0</v>
      </c>
      <c r="I25" s="14"/>
      <c r="J25" s="14"/>
    </row>
    <row r="26" spans="1:10" ht="38.450000000000003" customHeight="1" x14ac:dyDescent="0.2">
      <c r="A26" s="47" t="s">
        <v>19</v>
      </c>
      <c r="B26" s="48"/>
      <c r="C26" s="48"/>
      <c r="D26" s="48"/>
      <c r="E26" s="49"/>
      <c r="F26" s="21">
        <v>0</v>
      </c>
      <c r="G26" s="21">
        <v>0</v>
      </c>
      <c r="H26" s="22">
        <v>0</v>
      </c>
      <c r="I26" s="14"/>
      <c r="J26" s="14"/>
    </row>
    <row r="27" spans="1:10" ht="33" customHeight="1" x14ac:dyDescent="0.2">
      <c r="A27" s="47" t="s">
        <v>20</v>
      </c>
      <c r="B27" s="48"/>
      <c r="C27" s="48"/>
      <c r="D27" s="48"/>
      <c r="E27" s="49"/>
      <c r="F27" s="21">
        <v>0</v>
      </c>
      <c r="G27" s="21">
        <v>0</v>
      </c>
      <c r="H27" s="22">
        <v>0</v>
      </c>
      <c r="I27" s="14"/>
      <c r="J27" s="14"/>
    </row>
    <row r="28" spans="1:10" ht="39.6" customHeight="1" x14ac:dyDescent="0.2">
      <c r="A28" s="47" t="s">
        <v>21</v>
      </c>
      <c r="B28" s="48"/>
      <c r="C28" s="48"/>
      <c r="D28" s="48"/>
      <c r="E28" s="49"/>
      <c r="F28" s="21">
        <v>0</v>
      </c>
      <c r="G28" s="21">
        <v>64220000</v>
      </c>
      <c r="H28" s="22">
        <v>0</v>
      </c>
      <c r="I28" s="14"/>
      <c r="J28" s="14"/>
    </row>
    <row r="29" spans="1:10" ht="39.6" customHeight="1" x14ac:dyDescent="0.2">
      <c r="A29" s="47" t="s">
        <v>9</v>
      </c>
      <c r="B29" s="48"/>
      <c r="C29" s="48"/>
      <c r="D29" s="48"/>
      <c r="E29" s="49"/>
      <c r="F29" s="22">
        <v>0</v>
      </c>
      <c r="G29" s="22">
        <v>0</v>
      </c>
      <c r="H29" s="22">
        <v>0</v>
      </c>
      <c r="I29" s="14"/>
      <c r="J29" s="14"/>
    </row>
    <row r="30" spans="1:10" ht="86.25" customHeight="1" x14ac:dyDescent="0.2">
      <c r="A30" s="30">
        <v>906</v>
      </c>
      <c r="B30" s="41" t="s">
        <v>27</v>
      </c>
      <c r="C30" s="42"/>
      <c r="D30" s="43"/>
      <c r="E30" s="19" t="s">
        <v>6</v>
      </c>
      <c r="F30" s="20">
        <f>SUM(F32)</f>
        <v>14328000</v>
      </c>
      <c r="G30" s="22"/>
      <c r="H30" s="22"/>
      <c r="I30" s="14"/>
      <c r="J30" s="14"/>
    </row>
    <row r="31" spans="1:10" ht="21" customHeight="1" x14ac:dyDescent="0.2">
      <c r="A31" s="35" t="s">
        <v>4</v>
      </c>
      <c r="B31" s="36"/>
      <c r="C31" s="36"/>
      <c r="D31" s="36"/>
      <c r="E31" s="36"/>
      <c r="F31" s="36"/>
      <c r="G31" s="36"/>
      <c r="H31" s="37"/>
      <c r="I31" s="14"/>
      <c r="J31" s="14"/>
    </row>
    <row r="32" spans="1:10" ht="39.6" customHeight="1" x14ac:dyDescent="0.2">
      <c r="A32" s="47" t="s">
        <v>9</v>
      </c>
      <c r="B32" s="48"/>
      <c r="C32" s="48"/>
      <c r="D32" s="48"/>
      <c r="E32" s="49"/>
      <c r="F32" s="22">
        <v>14328000</v>
      </c>
      <c r="G32" s="22"/>
      <c r="H32" s="22"/>
      <c r="I32" s="14"/>
      <c r="J32" s="14"/>
    </row>
    <row r="33" spans="1:10" ht="74.45" customHeight="1" x14ac:dyDescent="0.2">
      <c r="A33" s="23">
        <v>916</v>
      </c>
      <c r="B33" s="41" t="s">
        <v>22</v>
      </c>
      <c r="C33" s="42"/>
      <c r="D33" s="43"/>
      <c r="E33" s="19" t="s">
        <v>6</v>
      </c>
      <c r="F33" s="20">
        <f>F35+F36</f>
        <v>8057000</v>
      </c>
      <c r="G33" s="20">
        <f t="shared" ref="G33:H33" si="3">G35</f>
        <v>10000000</v>
      </c>
      <c r="H33" s="20">
        <f t="shared" si="3"/>
        <v>68900000</v>
      </c>
      <c r="I33" s="13"/>
      <c r="J33" s="13"/>
    </row>
    <row r="34" spans="1:10" ht="18.75" x14ac:dyDescent="0.2">
      <c r="A34" s="35" t="s">
        <v>4</v>
      </c>
      <c r="B34" s="36"/>
      <c r="C34" s="36"/>
      <c r="D34" s="36"/>
      <c r="E34" s="37"/>
      <c r="F34" s="21"/>
      <c r="G34" s="21"/>
      <c r="H34" s="22"/>
      <c r="I34" s="14"/>
      <c r="J34" s="14"/>
    </row>
    <row r="35" spans="1:10" ht="43.5" customHeight="1" x14ac:dyDescent="0.2">
      <c r="A35" s="53" t="s">
        <v>23</v>
      </c>
      <c r="B35" s="53"/>
      <c r="C35" s="53"/>
      <c r="D35" s="53"/>
      <c r="E35" s="53"/>
      <c r="F35" s="21">
        <f>25000000-25000000</f>
        <v>0</v>
      </c>
      <c r="G35" s="21">
        <v>10000000</v>
      </c>
      <c r="H35" s="22">
        <v>68900000</v>
      </c>
      <c r="I35" s="14"/>
      <c r="J35" s="14"/>
    </row>
    <row r="36" spans="1:10" ht="43.5" customHeight="1" x14ac:dyDescent="0.2">
      <c r="A36" s="53" t="s">
        <v>34</v>
      </c>
      <c r="B36" s="53"/>
      <c r="C36" s="53"/>
      <c r="D36" s="53"/>
      <c r="E36" s="53"/>
      <c r="F36" s="21">
        <f>8057054.14-54.14</f>
        <v>8057000</v>
      </c>
      <c r="G36" s="21"/>
      <c r="H36" s="21"/>
      <c r="I36" s="14"/>
      <c r="J36" s="14"/>
    </row>
    <row r="37" spans="1:10" ht="74.45" customHeight="1" x14ac:dyDescent="0.2">
      <c r="A37" s="23">
        <v>916</v>
      </c>
      <c r="B37" s="41" t="s">
        <v>33</v>
      </c>
      <c r="C37" s="42"/>
      <c r="D37" s="43"/>
      <c r="E37" s="19" t="s">
        <v>6</v>
      </c>
      <c r="F37" s="27">
        <f>F38</f>
        <v>519290000</v>
      </c>
      <c r="G37" s="27">
        <f t="shared" ref="G37:H37" si="4">G38</f>
        <v>0</v>
      </c>
      <c r="H37" s="27">
        <f t="shared" si="4"/>
        <v>0</v>
      </c>
      <c r="I37" s="14"/>
      <c r="J37" s="14"/>
    </row>
    <row r="38" spans="1:10" ht="52.15" customHeight="1" x14ac:dyDescent="0.2">
      <c r="A38" s="35" t="s">
        <v>25</v>
      </c>
      <c r="B38" s="36"/>
      <c r="C38" s="36"/>
      <c r="D38" s="36"/>
      <c r="E38" s="37"/>
      <c r="F38" s="21">
        <f>25964500+493325500</f>
        <v>519290000</v>
      </c>
      <c r="G38" s="21">
        <v>0</v>
      </c>
      <c r="H38" s="21">
        <f>27331052-27331052</f>
        <v>0</v>
      </c>
      <c r="I38" s="14"/>
      <c r="J38" s="14"/>
    </row>
    <row r="39" spans="1:10" ht="74.45" customHeight="1" x14ac:dyDescent="0.2">
      <c r="A39" s="23">
        <v>916</v>
      </c>
      <c r="B39" s="41" t="s">
        <v>37</v>
      </c>
      <c r="C39" s="42"/>
      <c r="D39" s="43"/>
      <c r="E39" s="19" t="s">
        <v>6</v>
      </c>
      <c r="F39" s="27">
        <f>F40</f>
        <v>15105000</v>
      </c>
      <c r="G39" s="27">
        <f>G40</f>
        <v>50455000</v>
      </c>
      <c r="H39" s="27">
        <f>H40</f>
        <v>28529000</v>
      </c>
      <c r="I39" s="14"/>
      <c r="J39" s="14"/>
    </row>
    <row r="40" spans="1:10" ht="50.25" customHeight="1" x14ac:dyDescent="0.2">
      <c r="A40" s="35" t="s">
        <v>26</v>
      </c>
      <c r="B40" s="36"/>
      <c r="C40" s="36"/>
      <c r="D40" s="36"/>
      <c r="E40" s="37"/>
      <c r="F40" s="21">
        <f>35245000-20140000</f>
        <v>15105000</v>
      </c>
      <c r="G40" s="21">
        <f>30315000+20140000</f>
        <v>50455000</v>
      </c>
      <c r="H40" s="21">
        <v>28529000</v>
      </c>
      <c r="I40" s="14"/>
      <c r="J40" s="14"/>
    </row>
    <row r="41" spans="1:10" ht="36.75" customHeight="1" x14ac:dyDescent="0.2">
      <c r="A41" s="32" t="s">
        <v>24</v>
      </c>
      <c r="B41" s="33"/>
      <c r="C41" s="33"/>
      <c r="D41" s="33"/>
      <c r="E41" s="34"/>
      <c r="F41" s="27">
        <f>F12+F14+F18+F30+F33+F37+F39</f>
        <v>616875000</v>
      </c>
      <c r="G41" s="27">
        <f t="shared" ref="G41" si="5">G40+G38+G35+G28+G26+G27+G25+G24+G23+G22+G21+G20+G17+G13+G29</f>
        <v>2621516295.5</v>
      </c>
      <c r="H41" s="27">
        <f>H12+H14+H18+H30+H33+H37+H39</f>
        <v>2009709000</v>
      </c>
      <c r="I41" s="14"/>
      <c r="J41" s="14"/>
    </row>
    <row r="42" spans="1:10" ht="12" customHeight="1" x14ac:dyDescent="0.2"/>
    <row r="56" spans="1:2" x14ac:dyDescent="0.2">
      <c r="A56" s="1"/>
      <c r="B56" s="1"/>
    </row>
  </sheetData>
  <mergeCells count="41">
    <mergeCell ref="F3:H3"/>
    <mergeCell ref="F2:H2"/>
    <mergeCell ref="A32:E32"/>
    <mergeCell ref="A36:E36"/>
    <mergeCell ref="A8:D8"/>
    <mergeCell ref="E8:E9"/>
    <mergeCell ref="H8:H9"/>
    <mergeCell ref="B9:D9"/>
    <mergeCell ref="F8:F9"/>
    <mergeCell ref="G8:G9"/>
    <mergeCell ref="B10:D10"/>
    <mergeCell ref="A11:E11"/>
    <mergeCell ref="A6:H6"/>
    <mergeCell ref="B37:D37"/>
    <mergeCell ref="B39:D39"/>
    <mergeCell ref="A38:E38"/>
    <mergeCell ref="B12:D12"/>
    <mergeCell ref="A13:E13"/>
    <mergeCell ref="A23:E23"/>
    <mergeCell ref="A34:E34"/>
    <mergeCell ref="B33:D33"/>
    <mergeCell ref="A35:E35"/>
    <mergeCell ref="A14:E14"/>
    <mergeCell ref="B15:E15"/>
    <mergeCell ref="A29:E29"/>
    <mergeCell ref="A41:E41"/>
    <mergeCell ref="A16:H16"/>
    <mergeCell ref="A17:E17"/>
    <mergeCell ref="B18:D18"/>
    <mergeCell ref="A20:E20"/>
    <mergeCell ref="A22:E22"/>
    <mergeCell ref="A21:E21"/>
    <mergeCell ref="A26:E26"/>
    <mergeCell ref="A27:E27"/>
    <mergeCell ref="A28:E28"/>
    <mergeCell ref="A24:E24"/>
    <mergeCell ref="A25:E25"/>
    <mergeCell ref="A40:E40"/>
    <mergeCell ref="A19:H19"/>
    <mergeCell ref="B30:D30"/>
    <mergeCell ref="A31:H31"/>
  </mergeCells>
  <printOptions horizontalCentered="1"/>
  <pageMargins left="0.59055118110236227" right="0.59055118110236227" top="0.19685039370078741" bottom="0.19685039370078741" header="0" footer="0"/>
  <pageSetup paperSize="9" scale="45" fitToHeight="0" orientation="portrait" r:id="rId1"/>
  <headerFooter differentFirst="1"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9</vt:lpstr>
      <vt:lpstr>'прил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2019-11-12T14:31:15Z</cp:lastPrinted>
  <dcterms:created xsi:type="dcterms:W3CDTF">2014-12-01T04:15:57Z</dcterms:created>
  <dcterms:modified xsi:type="dcterms:W3CDTF">2019-12-27T07:11:23Z</dcterms:modified>
</cp:coreProperties>
</file>